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ch\Documents\Personal\Personal Finance Unclassified\Buy or invest in a company\Ohio Metal Products Downtown\35 Bates St Bldg\"/>
    </mc:Choice>
  </mc:AlternateContent>
  <xr:revisionPtr revIDLastSave="0" documentId="13_ncr:1_{F698336A-D207-43ED-A957-49993DE90A52}" xr6:coauthVersionLast="47" xr6:coauthVersionMax="47" xr10:uidLastSave="{00000000-0000-0000-0000-000000000000}"/>
  <bookViews>
    <workbookView xWindow="-108" yWindow="-108" windowWidth="23256" windowHeight="12576" xr2:uid="{0DCCD4C2-2C30-44EC-A70E-48F0A2F2606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25" i="1"/>
  <c r="D6" i="1"/>
  <c r="B8" i="1"/>
  <c r="B23" i="1"/>
  <c r="G23" i="1"/>
  <c r="G24" i="1"/>
  <c r="G25" i="1"/>
  <c r="G26" i="1"/>
  <c r="G27" i="1"/>
  <c r="G28" i="1"/>
  <c r="G30" i="1"/>
  <c r="G31" i="1"/>
  <c r="G22" i="1"/>
  <c r="G17" i="1"/>
  <c r="G18" i="1"/>
  <c r="G19" i="1"/>
  <c r="G16" i="1"/>
  <c r="B31" i="1"/>
  <c r="B24" i="1"/>
  <c r="C32" i="1"/>
  <c r="D32" i="1"/>
  <c r="E32" i="1"/>
  <c r="F32" i="1"/>
  <c r="C20" i="1"/>
  <c r="D20" i="1"/>
  <c r="E20" i="1"/>
  <c r="F20" i="1"/>
  <c r="B20" i="1"/>
  <c r="C11" i="1"/>
  <c r="E11" i="1"/>
  <c r="F11" i="1"/>
  <c r="G20" i="1" l="1"/>
  <c r="D11" i="1" l="1"/>
  <c r="B11" i="1"/>
  <c r="B29" i="1" s="1"/>
  <c r="G29" i="1" l="1"/>
  <c r="G32" i="1" s="1"/>
  <c r="B32" i="1"/>
</calcChain>
</file>

<file path=xl/sharedStrings.xml><?xml version="1.0" encoding="utf-8"?>
<sst xmlns="http://schemas.openxmlformats.org/spreadsheetml/2006/main" count="40" uniqueCount="38">
  <si>
    <t>City/State/ Federal Funds</t>
  </si>
  <si>
    <t>Private/ Organizational Funds</t>
  </si>
  <si>
    <t>In-Kind Contributions</t>
  </si>
  <si>
    <t>Total Project Budget</t>
  </si>
  <si>
    <t>Planning, Design, Engineering</t>
  </si>
  <si>
    <t>Professional Services</t>
  </si>
  <si>
    <t>Land Acquisition &amp; Environmental</t>
  </si>
  <si>
    <t>Construction &amp; Const. Engineering</t>
  </si>
  <si>
    <t>Personnel Cost</t>
  </si>
  <si>
    <t>Capital Equipment</t>
  </si>
  <si>
    <t>Technology</t>
  </si>
  <si>
    <t>Furniture/fixtures/other assets</t>
  </si>
  <si>
    <t>Other</t>
  </si>
  <si>
    <t>Total Budget</t>
  </si>
  <si>
    <t>Requested PDAC Funds</t>
  </si>
  <si>
    <t>Estimated Operating Revenue and Expenses to demonstrate project sustainability</t>
  </si>
  <si>
    <t>Eastimated Revenue</t>
  </si>
  <si>
    <t>Year 1</t>
  </si>
  <si>
    <t>Year 2</t>
  </si>
  <si>
    <t>Year 3</t>
  </si>
  <si>
    <t>Year 4</t>
  </si>
  <si>
    <t>Year 5</t>
  </si>
  <si>
    <t>Total</t>
  </si>
  <si>
    <t>Revenue 2</t>
  </si>
  <si>
    <t>Revenue 3</t>
  </si>
  <si>
    <t>Revenue 4</t>
  </si>
  <si>
    <t>Total Sources</t>
  </si>
  <si>
    <t>Estimated Expenses</t>
  </si>
  <si>
    <t>Building Maintenance</t>
  </si>
  <si>
    <t>Utilities</t>
  </si>
  <si>
    <t>Software Licenses and Maintenance</t>
  </si>
  <si>
    <t>Supplies and Materials</t>
  </si>
  <si>
    <t>Training</t>
  </si>
  <si>
    <t>Total Expenses</t>
  </si>
  <si>
    <t>Other - Land/Bldg Purchase</t>
  </si>
  <si>
    <t>Technology - Capital Improvement</t>
  </si>
  <si>
    <t>*denotes what PDAC funds will pay for</t>
  </si>
  <si>
    <t>Revenue 1 - Member Fees &amp; Projects Invoiced to 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</si>
</sst>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164" fontId="4" fillId="2" borderId="1" xfId="1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/>
    <xf numFmtId="164" fontId="4" fillId="2" borderId="2" xfId="1" applyNumberFormat="1" applyFont="1" applyFill="1" applyBorder="1" applyProtection="1"/>
    <xf numFmtId="0" fontId="3" fillId="0" borderId="3" xfId="0" applyFont="1" applyBorder="1"/>
    <xf numFmtId="164" fontId="3" fillId="2" borderId="5" xfId="1" applyNumberFormat="1" applyFont="1" applyFill="1" applyBorder="1"/>
    <xf numFmtId="0" fontId="3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Protection="1"/>
    <xf numFmtId="164" fontId="4" fillId="0" borderId="2" xfId="1" applyNumberFormat="1" applyFont="1" applyFill="1" applyBorder="1" applyProtection="1"/>
    <xf numFmtId="164" fontId="3" fillId="0" borderId="5" xfId="1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/>
    <xf numFmtId="0" fontId="4" fillId="0" borderId="1" xfId="0" applyFont="1" applyBorder="1" applyAlignment="1">
      <alignment wrapText="1"/>
    </xf>
    <xf numFmtId="164" fontId="4" fillId="3" borderId="1" xfId="1" applyNumberFormat="1" applyFont="1" applyFill="1" applyBorder="1"/>
    <xf numFmtId="0" fontId="4" fillId="0" borderId="2" xfId="0" applyFont="1" applyBorder="1" applyAlignment="1">
      <alignment wrapText="1"/>
    </xf>
    <xf numFmtId="164" fontId="4" fillId="3" borderId="2" xfId="1" applyNumberFormat="1" applyFont="1" applyFill="1" applyBorder="1"/>
    <xf numFmtId="0" fontId="3" fillId="0" borderId="6" xfId="0" applyFont="1" applyBorder="1" applyAlignment="1">
      <alignment wrapText="1"/>
    </xf>
    <xf numFmtId="164" fontId="4" fillId="3" borderId="4" xfId="1" applyNumberFormat="1" applyFont="1" applyFill="1" applyBorder="1"/>
    <xf numFmtId="164" fontId="4" fillId="4" borderId="7" xfId="1" applyNumberFormat="1" applyFont="1" applyFill="1" applyBorder="1"/>
    <xf numFmtId="164" fontId="4" fillId="3" borderId="1" xfId="1" applyNumberFormat="1" applyFont="1" applyFill="1" applyBorder="1" applyProtection="1">
      <protection locked="0"/>
    </xf>
    <xf numFmtId="164" fontId="4" fillId="3" borderId="2" xfId="1" applyNumberFormat="1" applyFont="1" applyFill="1" applyBorder="1" applyProtection="1">
      <protection locked="0"/>
    </xf>
    <xf numFmtId="0" fontId="3" fillId="5" borderId="0" xfId="0" applyFont="1" applyFill="1" applyAlignment="1">
      <alignment horizontal="left"/>
    </xf>
    <xf numFmtId="0" fontId="3" fillId="6" borderId="1" xfId="0" applyFont="1" applyFill="1" applyBorder="1" applyAlignment="1">
      <alignment vertical="center" wrapText="1"/>
    </xf>
    <xf numFmtId="164" fontId="3" fillId="6" borderId="5" xfId="1" applyNumberFormat="1" applyFont="1" applyFill="1" applyBorder="1"/>
    <xf numFmtId="0" fontId="3" fillId="7" borderId="1" xfId="0" applyFont="1" applyFill="1" applyBorder="1" applyAlignment="1">
      <alignment vertical="center" wrapText="1"/>
    </xf>
    <xf numFmtId="164" fontId="3" fillId="7" borderId="5" xfId="1" applyNumberFormat="1" applyFont="1" applyFill="1" applyBorder="1"/>
    <xf numFmtId="0" fontId="3" fillId="0" borderId="1" xfId="0" applyFont="1" applyFill="1" applyBorder="1"/>
    <xf numFmtId="164" fontId="3" fillId="0" borderId="1" xfId="1" applyNumberFormat="1" applyFont="1" applyFill="1" applyBorder="1" applyProtection="1"/>
    <xf numFmtId="164" fontId="3" fillId="0" borderId="4" xfId="1" applyNumberFormat="1" applyFont="1" applyFill="1" applyBorder="1"/>
    <xf numFmtId="164" fontId="3" fillId="0" borderId="8" xfId="1" applyNumberFormat="1" applyFont="1" applyFill="1" applyBorder="1" applyAlignment="1" applyProtection="1">
      <alignment horizontal="left" vertical="top"/>
    </xf>
    <xf numFmtId="0" fontId="3" fillId="0" borderId="9" xfId="0" applyFont="1" applyBorder="1"/>
    <xf numFmtId="164" fontId="3" fillId="3" borderId="5" xfId="1" applyNumberFormat="1" applyFont="1" applyFill="1" applyBorder="1"/>
    <xf numFmtId="0" fontId="4" fillId="4" borderId="7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9C87-80A3-4657-AFE8-1514C73F01E3}">
  <dimension ref="A1:G33"/>
  <sheetViews>
    <sheetView tabSelected="1" zoomScale="80" zoomScaleNormal="80" workbookViewId="0">
      <selection activeCell="B6" sqref="B6"/>
    </sheetView>
  </sheetViews>
  <sheetFormatPr defaultRowHeight="14.4" x14ac:dyDescent="0.55000000000000004"/>
  <cols>
    <col min="1" max="1" width="61.47265625" style="1" customWidth="1"/>
    <col min="2" max="2" width="11.20703125" bestFit="1" customWidth="1"/>
    <col min="3" max="6" width="11.62890625" customWidth="1"/>
    <col min="7" max="7" width="10.68359375" bestFit="1" customWidth="1"/>
  </cols>
  <sheetData>
    <row r="1" spans="1:7" s="2" customFormat="1" ht="50.4" x14ac:dyDescent="0.65">
      <c r="A1" s="26"/>
      <c r="B1" s="27" t="s">
        <v>14</v>
      </c>
      <c r="C1" s="3" t="s">
        <v>0</v>
      </c>
      <c r="D1" s="29" t="s">
        <v>1</v>
      </c>
      <c r="E1" s="29" t="s">
        <v>2</v>
      </c>
      <c r="F1" s="10" t="s">
        <v>3</v>
      </c>
    </row>
    <row r="2" spans="1:7" ht="16.8" x14ac:dyDescent="0.65">
      <c r="A2" s="4" t="s">
        <v>4</v>
      </c>
      <c r="B2" s="5">
        <v>0</v>
      </c>
      <c r="C2" s="5">
        <v>0</v>
      </c>
      <c r="D2" s="5">
        <v>2500</v>
      </c>
      <c r="E2" s="5"/>
      <c r="F2" s="11">
        <v>2500</v>
      </c>
    </row>
    <row r="3" spans="1:7" ht="16.8" x14ac:dyDescent="0.65">
      <c r="A3" s="4" t="s">
        <v>5</v>
      </c>
      <c r="B3" s="6"/>
      <c r="C3" s="6">
        <v>0</v>
      </c>
      <c r="D3" s="6">
        <v>10000</v>
      </c>
      <c r="E3" s="6"/>
      <c r="F3" s="11">
        <v>10000</v>
      </c>
    </row>
    <row r="4" spans="1:7" ht="16.8" x14ac:dyDescent="0.65">
      <c r="A4" s="4" t="s">
        <v>6</v>
      </c>
      <c r="B4" s="6">
        <v>0</v>
      </c>
      <c r="C4" s="6">
        <v>0</v>
      </c>
      <c r="D4" s="6">
        <v>350000</v>
      </c>
      <c r="E4" s="6">
        <v>0</v>
      </c>
      <c r="F4" s="11">
        <v>0</v>
      </c>
    </row>
    <row r="5" spans="1:7" ht="16.8" x14ac:dyDescent="0.65">
      <c r="A5" s="4" t="s">
        <v>7</v>
      </c>
      <c r="B5" s="6">
        <f>B25</f>
        <v>50000</v>
      </c>
      <c r="C5" s="6"/>
      <c r="D5" s="6">
        <v>38045</v>
      </c>
      <c r="E5" s="6">
        <v>50000</v>
      </c>
      <c r="F5" s="11">
        <v>387500</v>
      </c>
    </row>
    <row r="6" spans="1:7" ht="16.8" x14ac:dyDescent="0.65">
      <c r="A6" s="4" t="s">
        <v>8</v>
      </c>
      <c r="B6" s="6"/>
      <c r="C6" s="6">
        <v>0</v>
      </c>
      <c r="D6" s="6">
        <f>B23</f>
        <v>24455.346000000001</v>
      </c>
      <c r="E6" s="6">
        <v>0</v>
      </c>
      <c r="F6" s="11">
        <v>0</v>
      </c>
    </row>
    <row r="7" spans="1:7" ht="16.8" x14ac:dyDescent="0.65">
      <c r="A7" s="4" t="s">
        <v>9</v>
      </c>
      <c r="B7" s="6">
        <v>75000</v>
      </c>
      <c r="C7" s="6"/>
      <c r="D7" s="6"/>
      <c r="E7" s="6"/>
      <c r="F7" s="11">
        <v>75000</v>
      </c>
    </row>
    <row r="8" spans="1:7" ht="16.8" x14ac:dyDescent="0.65">
      <c r="A8" s="4" t="s">
        <v>10</v>
      </c>
      <c r="B8" s="6">
        <f>B27</f>
        <v>0</v>
      </c>
      <c r="C8" s="6">
        <v>0</v>
      </c>
      <c r="D8" s="6">
        <v>0</v>
      </c>
      <c r="E8" s="6">
        <v>0</v>
      </c>
      <c r="F8" s="11">
        <v>75000</v>
      </c>
    </row>
    <row r="9" spans="1:7" ht="16.8" x14ac:dyDescent="0.65">
      <c r="A9" s="4" t="s">
        <v>11</v>
      </c>
      <c r="B9" s="6"/>
      <c r="C9" s="6">
        <v>0</v>
      </c>
      <c r="D9" s="6">
        <v>0</v>
      </c>
      <c r="E9" s="6">
        <v>0</v>
      </c>
      <c r="F9" s="11">
        <v>0</v>
      </c>
    </row>
    <row r="10" spans="1:7" ht="17.100000000000001" thickBot="1" x14ac:dyDescent="0.7">
      <c r="A10" s="4" t="s">
        <v>12</v>
      </c>
      <c r="B10" s="7"/>
      <c r="C10" s="7">
        <v>0</v>
      </c>
      <c r="D10" s="7">
        <v>0</v>
      </c>
      <c r="E10" s="7"/>
      <c r="F10" s="12">
        <v>0</v>
      </c>
    </row>
    <row r="11" spans="1:7" ht="17.100000000000001" thickBot="1" x14ac:dyDescent="0.7">
      <c r="A11" s="8" t="s">
        <v>13</v>
      </c>
      <c r="B11" s="28">
        <f>SUM(B2:B10)</f>
        <v>125000</v>
      </c>
      <c r="C11" s="9">
        <f t="shared" ref="C11:F11" si="0">SUM(C2:C10)</f>
        <v>0</v>
      </c>
      <c r="D11" s="30">
        <f t="shared" si="0"/>
        <v>425000.34600000002</v>
      </c>
      <c r="E11" s="30">
        <f t="shared" si="0"/>
        <v>50000</v>
      </c>
      <c r="F11" s="13">
        <f t="shared" si="0"/>
        <v>550000</v>
      </c>
    </row>
    <row r="14" spans="1:7" ht="20.399999999999999" x14ac:dyDescent="0.55000000000000004">
      <c r="A14" s="14" t="s">
        <v>15</v>
      </c>
      <c r="B14" s="14"/>
      <c r="C14" s="14"/>
      <c r="D14" s="14"/>
      <c r="E14" s="14"/>
      <c r="F14" s="14"/>
      <c r="G14" s="14"/>
    </row>
    <row r="15" spans="1:7" ht="16.8" x14ac:dyDescent="0.65">
      <c r="A15" s="15" t="s">
        <v>16</v>
      </c>
      <c r="B15" s="16" t="s">
        <v>17</v>
      </c>
      <c r="C15" s="16" t="s">
        <v>18</v>
      </c>
      <c r="D15" s="16" t="s">
        <v>19</v>
      </c>
      <c r="E15" s="16" t="s">
        <v>20</v>
      </c>
      <c r="F15" s="16" t="s">
        <v>21</v>
      </c>
      <c r="G15" s="31" t="s">
        <v>22</v>
      </c>
    </row>
    <row r="16" spans="1:7" ht="16.8" x14ac:dyDescent="0.65">
      <c r="A16" s="17" t="s">
        <v>37</v>
      </c>
      <c r="B16" s="18">
        <v>67610</v>
      </c>
      <c r="C16" s="18">
        <v>94188</v>
      </c>
      <c r="D16" s="18">
        <v>94188</v>
      </c>
      <c r="E16" s="18">
        <v>94188</v>
      </c>
      <c r="F16" s="18">
        <v>94188</v>
      </c>
      <c r="G16" s="32">
        <f>SUM(B16:F16)</f>
        <v>444362</v>
      </c>
    </row>
    <row r="17" spans="1:7" ht="16.8" x14ac:dyDescent="0.65">
      <c r="A17" s="17" t="s">
        <v>23</v>
      </c>
      <c r="B17" s="18"/>
      <c r="C17" s="18"/>
      <c r="D17" s="18"/>
      <c r="E17" s="18"/>
      <c r="F17" s="18"/>
      <c r="G17" s="32">
        <f t="shared" ref="G17:G19" si="1">SUM(B17:F17)</f>
        <v>0</v>
      </c>
    </row>
    <row r="18" spans="1:7" ht="16.8" x14ac:dyDescent="0.65">
      <c r="A18" s="17" t="s">
        <v>24</v>
      </c>
      <c r="B18" s="18"/>
      <c r="C18" s="18"/>
      <c r="D18" s="18"/>
      <c r="E18" s="18"/>
      <c r="F18" s="18"/>
      <c r="G18" s="32">
        <f t="shared" si="1"/>
        <v>0</v>
      </c>
    </row>
    <row r="19" spans="1:7" ht="17.100000000000001" thickBot="1" x14ac:dyDescent="0.7">
      <c r="A19" s="19" t="s">
        <v>25</v>
      </c>
      <c r="B19" s="20"/>
      <c r="C19" s="20"/>
      <c r="D19" s="20"/>
      <c r="E19" s="20"/>
      <c r="F19" s="20"/>
      <c r="G19" s="32">
        <f t="shared" si="1"/>
        <v>0</v>
      </c>
    </row>
    <row r="20" spans="1:7" ht="17.100000000000001" thickBot="1" x14ac:dyDescent="0.7">
      <c r="A20" s="21" t="s">
        <v>26</v>
      </c>
      <c r="B20" s="22">
        <f>SUM(B16:B19)</f>
        <v>67610</v>
      </c>
      <c r="C20" s="22">
        <f t="shared" ref="C20:G20" si="2">SUM(C16:C19)</f>
        <v>94188</v>
      </c>
      <c r="D20" s="22">
        <f t="shared" si="2"/>
        <v>94188</v>
      </c>
      <c r="E20" s="22">
        <f t="shared" si="2"/>
        <v>94188</v>
      </c>
      <c r="F20" s="22">
        <f t="shared" si="2"/>
        <v>94188</v>
      </c>
      <c r="G20" s="33">
        <f t="shared" si="2"/>
        <v>444362</v>
      </c>
    </row>
    <row r="21" spans="1:7" ht="16.8" x14ac:dyDescent="0.65">
      <c r="A21" s="37" t="s">
        <v>36</v>
      </c>
      <c r="B21" s="23"/>
      <c r="C21" s="23"/>
      <c r="D21" s="23"/>
      <c r="E21" s="23"/>
      <c r="F21" s="23"/>
      <c r="G21" s="34"/>
    </row>
    <row r="22" spans="1:7" ht="16.8" x14ac:dyDescent="0.65">
      <c r="A22" s="15" t="s">
        <v>27</v>
      </c>
      <c r="B22" s="18"/>
      <c r="C22" s="18"/>
      <c r="D22" s="18"/>
      <c r="E22" s="18"/>
      <c r="F22" s="18"/>
      <c r="G22" s="32">
        <f>SUM(B22:F22)</f>
        <v>0</v>
      </c>
    </row>
    <row r="23" spans="1:7" ht="16.8" x14ac:dyDescent="0.65">
      <c r="A23" s="17" t="s">
        <v>8</v>
      </c>
      <c r="B23" s="24">
        <f>26757.346-(552302-550000)</f>
        <v>24455.346000000001</v>
      </c>
      <c r="C23" s="24">
        <v>26757.346000000001</v>
      </c>
      <c r="D23" s="24">
        <v>26757.346000000001</v>
      </c>
      <c r="E23" s="24">
        <v>26757.346000000001</v>
      </c>
      <c r="F23" s="24">
        <v>26757.346000000001</v>
      </c>
      <c r="G23" s="32">
        <f t="shared" ref="G23:G31" si="3">SUM(B23:F23)</f>
        <v>131484.73000000001</v>
      </c>
    </row>
    <row r="24" spans="1:7" ht="16.8" x14ac:dyDescent="0.65">
      <c r="A24" s="17" t="s">
        <v>5</v>
      </c>
      <c r="B24" s="24">
        <f>D3+D2</f>
        <v>12500</v>
      </c>
      <c r="C24" s="24"/>
      <c r="D24" s="24"/>
      <c r="E24" s="24"/>
      <c r="F24" s="24"/>
      <c r="G24" s="32">
        <f t="shared" si="3"/>
        <v>12500</v>
      </c>
    </row>
    <row r="25" spans="1:7" ht="16.8" x14ac:dyDescent="0.65">
      <c r="A25" s="17" t="s">
        <v>28</v>
      </c>
      <c r="B25" s="23">
        <f>87500-37500</f>
        <v>50000</v>
      </c>
      <c r="C25" s="24"/>
      <c r="D25" s="24"/>
      <c r="E25" s="24"/>
      <c r="F25" s="24"/>
      <c r="G25" s="32">
        <f t="shared" si="3"/>
        <v>50000</v>
      </c>
    </row>
    <row r="26" spans="1:7" ht="16.8" x14ac:dyDescent="0.65">
      <c r="A26" s="17" t="s">
        <v>29</v>
      </c>
      <c r="B26" s="24">
        <v>38045</v>
      </c>
      <c r="C26" s="24">
        <v>38045</v>
      </c>
      <c r="D26" s="24">
        <v>38045</v>
      </c>
      <c r="E26" s="24">
        <v>38045</v>
      </c>
      <c r="F26" s="24">
        <v>38045</v>
      </c>
      <c r="G26" s="32">
        <f t="shared" si="3"/>
        <v>190225</v>
      </c>
    </row>
    <row r="27" spans="1:7" ht="16.8" x14ac:dyDescent="0.65">
      <c r="A27" s="17" t="s">
        <v>30</v>
      </c>
      <c r="B27" s="24"/>
      <c r="C27" s="24"/>
      <c r="D27" s="24"/>
      <c r="E27" s="24"/>
      <c r="F27" s="24"/>
      <c r="G27" s="32">
        <f t="shared" si="3"/>
        <v>0</v>
      </c>
    </row>
    <row r="28" spans="1:7" ht="16.8" x14ac:dyDescent="0.65">
      <c r="A28" s="17" t="s">
        <v>31</v>
      </c>
      <c r="B28" s="24"/>
      <c r="C28" s="24">
        <v>7500</v>
      </c>
      <c r="D28" s="24">
        <v>12918</v>
      </c>
      <c r="E28" s="24">
        <v>13073.016</v>
      </c>
      <c r="F28" s="24">
        <v>13000</v>
      </c>
      <c r="G28" s="32">
        <f t="shared" si="3"/>
        <v>46491.016000000003</v>
      </c>
    </row>
    <row r="29" spans="1:7" ht="16.8" x14ac:dyDescent="0.65">
      <c r="A29" s="17" t="s">
        <v>35</v>
      </c>
      <c r="B29" s="23">
        <f>B11-B25</f>
        <v>75000</v>
      </c>
      <c r="C29" s="24"/>
      <c r="D29" s="24"/>
      <c r="E29" s="24"/>
      <c r="F29" s="24"/>
      <c r="G29" s="32">
        <f t="shared" si="3"/>
        <v>75000</v>
      </c>
    </row>
    <row r="30" spans="1:7" ht="16.8" x14ac:dyDescent="0.65">
      <c r="A30" s="17" t="s">
        <v>32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32">
        <f t="shared" si="3"/>
        <v>0</v>
      </c>
    </row>
    <row r="31" spans="1:7" ht="17.100000000000001" thickBot="1" x14ac:dyDescent="0.7">
      <c r="A31" s="19" t="s">
        <v>34</v>
      </c>
      <c r="B31" s="25">
        <f>350000</f>
        <v>350000</v>
      </c>
      <c r="C31" s="25"/>
      <c r="D31" s="25"/>
      <c r="E31" s="25"/>
      <c r="F31" s="25"/>
      <c r="G31" s="32">
        <f t="shared" si="3"/>
        <v>350000</v>
      </c>
    </row>
    <row r="32" spans="1:7" ht="17.100000000000001" thickBot="1" x14ac:dyDescent="0.7">
      <c r="A32" s="35" t="s">
        <v>33</v>
      </c>
      <c r="B32" s="36">
        <f>SUM(B22:B31)</f>
        <v>550000.34600000002</v>
      </c>
      <c r="C32" s="36">
        <f t="shared" ref="C32:G32" si="4">SUM(C22:C31)</f>
        <v>72302.346000000005</v>
      </c>
      <c r="D32" s="36">
        <f t="shared" si="4"/>
        <v>77720.346000000005</v>
      </c>
      <c r="E32" s="36">
        <f t="shared" si="4"/>
        <v>77875.362000000008</v>
      </c>
      <c r="F32" s="36">
        <f t="shared" si="4"/>
        <v>77802.346000000005</v>
      </c>
      <c r="G32" s="33">
        <f t="shared" si="4"/>
        <v>855700.74600000004</v>
      </c>
    </row>
    <row r="33" ht="14.7" thickTop="1" x14ac:dyDescent="0.55000000000000004"/>
  </sheetData>
  <mergeCells count="1">
    <mergeCell ref="A14:G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Trochelman</dc:creator>
  <cp:lastModifiedBy>Chris Trochelman</cp:lastModifiedBy>
  <dcterms:created xsi:type="dcterms:W3CDTF">2022-11-02T20:17:05Z</dcterms:created>
  <dcterms:modified xsi:type="dcterms:W3CDTF">2022-11-02T20:33:30Z</dcterms:modified>
</cp:coreProperties>
</file>